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L:\Bfm\Hospital Rate Setting Section\04 - Supplemental Payments\07 - Rural Critical Care\SFY24\"/>
    </mc:Choice>
  </mc:AlternateContent>
  <xr:revisionPtr revIDLastSave="0" documentId="13_ncr:1_{AF8E2BDC-B4A2-4D7A-AFF6-492DF3EB2C3C}" xr6:coauthVersionLast="47" xr6:coauthVersionMax="47" xr10:uidLastSave="{00000000-0000-0000-0000-000000000000}"/>
  <bookViews>
    <workbookView xWindow="900" yWindow="828" windowWidth="18612" windowHeight="11220" xr2:uid="{00000000-000D-0000-FFFF-FFFF00000000}"/>
  </bookViews>
  <sheets>
    <sheet name="SFY24 CCS" sheetId="2" r:id="rId1"/>
  </sheets>
  <externalReferences>
    <externalReference r:id="rId2"/>
    <externalReference r:id="rId3"/>
  </externalReferences>
  <definedNames>
    <definedName name="_45" localSheetId="0" hidden="1">#REF!</definedName>
    <definedName name="_45" hidden="1">#REF!</definedName>
    <definedName name="_AMO_UniqueIdentifier" hidden="1">"'2d25a140-c628-4685-a17c-e2deecfe1e07'"</definedName>
    <definedName name="_Fill" localSheetId="0" hidden="1">#REF!</definedName>
    <definedName name="_Fill" hidden="1">#REF!</definedName>
    <definedName name="_xlnm._FilterDatabase" localSheetId="0" hidden="1">'SFY24 CCS'!$A$12:$K$48</definedName>
    <definedName name="_Key1" localSheetId="0" hidden="1">'[1]Hospital Facility Data'!#REF!</definedName>
    <definedName name="_Key1" hidden="1">'[1]Hospital Facility Data'!#REF!</definedName>
    <definedName name="_Key1001" localSheetId="0" hidden="1">#REF!</definedName>
    <definedName name="_Key1001" hidden="1">#REF!</definedName>
    <definedName name="_Key2" localSheetId="0" hidden="1">#REF!</definedName>
    <definedName name="_Key2" hidden="1">#REF!</definedName>
    <definedName name="_Key2001" localSheetId="0" hidden="1">#REF!</definedName>
    <definedName name="_Key200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Sort0001" localSheetId="0" hidden="1">#REF!</definedName>
    <definedName name="_Sort0001" hidden="1">#REF!</definedName>
    <definedName name="_Table1_In1" localSheetId="0" hidden="1">'[2]&lt;65 Util_Cost'!#REF!</definedName>
    <definedName name="_Table1_In1" hidden="1">'[2]&lt;65 Util_Cost'!#REF!</definedName>
    <definedName name="_Table1_Out" localSheetId="0" hidden="1">#REF!</definedName>
    <definedName name="_Table1_Out" hidden="1">#REF!</definedName>
    <definedName name="aaa" localSheetId="0" hidden="1">#REF!</definedName>
    <definedName name="aaa" hidden="1">#REF!</definedName>
    <definedName name="Association_Assessment_Model" localSheetId="0" hidden="1">#REF!</definedName>
    <definedName name="Association_Assessment_Model" hidden="1">#REF!</definedName>
    <definedName name="CodeName" hidden="1">#REF!</definedName>
    <definedName name="ddd" hidden="1">#REF!</definedName>
    <definedName name="ErrorScanPathStr" hidden="1">"C:\Documents and Settings\KKRAWIEC\Desktop\IRF Proposed Rule Analysis 9.0.ERR"</definedName>
    <definedName name="FormulaBar" localSheetId="0" hidden="1">#REF!</definedName>
    <definedName name="FormulaBar" hidden="1">#REF!</definedName>
    <definedName name="Gridlines" localSheetId="0" hidden="1">#REF!</definedName>
    <definedName name="Gridlines" hidden="1">#REF!</definedName>
    <definedName name="Headings" localSheetId="0" hidden="1">#REF!</definedName>
    <definedName name="Headings" hidden="1">#REF!</definedName>
    <definedName name="HiddenColumns" hidden="1">#REF!</definedName>
    <definedName name="HiddenRows" hidden="1">#REF!</definedName>
    <definedName name="HTML_CodePage" hidden="1">1252</definedName>
    <definedName name="HTML_Control" localSheetId="0" hidden="1">{"'data dictionary'!$A$1:$C$26"}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nothing2" localSheetId="0" hidden="1">{"umarea",#N/A,FALSE,"Starting Cost";"umagesex",#N/A,FALSE,"Starting Cost";"umbenlim",#N/A,FALSE,"Starting Cost";"umprovdisc",#N/A,FALSE,"Starting Cost";"umother",#N/A,FALSE,"Starting Cost";"umtrend",#N/A,FALSE,"Starting Cost"}</definedName>
    <definedName name="nothing2" hidden="1">{"umarea",#N/A,FALSE,"Starting Cost";"umagesex",#N/A,FALSE,"Starting Cost";"umbenlim",#N/A,FALSE,"Starting Cost";"umprovdisc",#N/A,FALSE,"Starting Cost";"umother",#N/A,FALSE,"Starting Cost";"umtrend",#N/A,FALSE,"Starting Cost"}</definedName>
    <definedName name="ObjectName" hidden="1">#REF!</definedName>
    <definedName name="ObjectType" localSheetId="0" hidden="1">#REF!</definedName>
    <definedName name="ObjectType" hidden="1">#REF!</definedName>
    <definedName name="Password" localSheetId="0" hidden="1">#REF!</definedName>
    <definedName name="Password" hidden="1">#REF!</definedName>
    <definedName name="_xlnm.Print_Area" localSheetId="0">'SFY24 CCS'!$A$1:$M$88</definedName>
    <definedName name="Protection" localSheetId="0" hidden="1">#REF!</definedName>
    <definedName name="Protection" hidden="1">#REF!</definedName>
    <definedName name="ReferenceStyle" localSheetId="0" hidden="1">#REF!</definedName>
    <definedName name="ReferenceStyle" hidden="1">#REF!</definedName>
    <definedName name="second_version" localSheetId="0" hidden="1">{"'data dictionary'!$A$1:$C$26"}</definedName>
    <definedName name="second_version" hidden="1">{"'data dictionary'!$A$1:$C$26"}</definedName>
    <definedName name="SelectedCell" hidden="1">#REF!</definedName>
    <definedName name="SelectedSheet" hidden="1">#REF!</definedName>
    <definedName name="solver_adj" localSheetId="0" hidden="1">'SFY24 CCS'!#REF!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'SFY24 CCS'!#REF!</definedName>
    <definedName name="solver_lhs2" localSheetId="0" hidden="1">'SFY24 CCS'!#REF!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'SFY24 CCS'!#REF!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'SFY24 CCS'!#REF!</definedName>
    <definedName name="solver_rhs2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11892178</definedName>
    <definedName name="solver_ver" localSheetId="0" hidden="1">3</definedName>
    <definedName name="upl_detail_test" localSheetId="0" hidden="1">#REF!</definedName>
    <definedName name="upl_detail_test" hidden="1">#REF!</definedName>
    <definedName name="Visibility" localSheetId="0" hidden="1">#REF!</definedName>
    <definedName name="Visibility" hidden="1">#REF!</definedName>
    <definedName name="wrn.Adjusted._.Mod._.Managed." localSheetId="0" hidden="1">{"MM Visits",#N/A,TRUE,"Moderately Managed";"MM Dollars per Hour",#N/A,TRUE,"Moderately Managed";"MM Hours per Visit",#N/A,TRUE,"Moderately Managed";"MM Dollars per Visit",#N/A,TRUE,"Moderately Managed";"MM Total Visits",#N/A,TRUE,"Moderately Managed";"MM PMPM",#N/A,TRUE,"Moderately Managed"}</definedName>
    <definedName name="wrn.Adjusted._.Mod._.Managed." hidden="1">{"MM Visits",#N/A,TRUE,"Moderately Managed";"MM Dollars per Hour",#N/A,TRUE,"Moderately Managed";"MM Hours per Visit",#N/A,TRUE,"Moderately Managed";"MM Dollars per Visit",#N/A,TRUE,"Moderately Managed";"MM Total Visits",#N/A,TRUE,"Moderately Managed";"MM PMPM",#N/A,TRUE,"Moderately Managed"}</definedName>
    <definedName name="wrn.Adjusted._.Optimal." localSheetId="0" hidden="1">{"OM Visits",#N/A,TRUE,"Optimal";"OM Dollars per Hour",#N/A,TRUE,"Optimal";"OM Hours per Visit",#N/A,TRUE,"Optimal";"OM Dollars per Visit",#N/A,TRUE,"Optimal";"OM Total Visits",#N/A,TRUE,"Optimal";"OM PMPM",#N/A,TRUE,"Optimal"}</definedName>
    <definedName name="wrn.Adjusted._.Optimal." hidden="1">{"OM Visits",#N/A,TRUE,"Optimal";"OM Dollars per Hour",#N/A,TRUE,"Optimal";"OM Hours per Visit",#N/A,TRUE,"Optimal";"OM Dollars per Visit",#N/A,TRUE,"Optimal";"OM Total Visits",#N/A,TRUE,"Optimal";"OM PMPM",#N/A,TRUE,"Optimal"}</definedName>
    <definedName name="wrn.Adjusted._.Unmanaged." localSheetId="0" hidden="1">{"UM Visits",#N/A,FALSE,"Unmanaged";"UM Dollars per Hour",#N/A,FALSE,"Unmanaged";"UM Hours per Visit",#N/A,FALSE,"Unmanaged";"UM Dollars per Visit",#N/A,FALSE,"Unmanaged";"UM Total Visits",#N/A,FALSE,"Unmanaged";"UM PMPM",#N/A,FALSE,"Unmanaged"}</definedName>
    <definedName name="wrn.Adjusted._.Unmanaged." hidden="1">{"UM Visits",#N/A,FALSE,"Unmanaged";"UM Dollars per Hour",#N/A,FALSE,"Unmanaged";"UM Hours per Visit",#N/A,FALSE,"Unmanaged";"UM Dollars per Visit",#N/A,FALSE,"Unmanaged";"UM Total Visits",#N/A,FALSE,"Unmanaged";"UM PMPM",#N/A,FALSE,"Unmanaged"}</definedName>
    <definedName name="wrn.Allocation." localSheetId="0" hidden="1">{#N/A,#N/A,FALSE,"Allocation"}</definedName>
    <definedName name="wrn.Allocation." hidden="1">{#N/A,#N/A,FALSE,"Allocation"}</definedName>
    <definedName name="wrn.Assumptions." localSheetId="0" hidden="1">{#N/A,#N/A,FALSE,"Assumptions"}</definedName>
    <definedName name="wrn.Assumptions." hidden="1">{#N/A,#N/A,FALSE,"Assumptions"}</definedName>
    <definedName name="wrn.Data._.Output." localSheetId="0" hidden="1">{#N/A,#N/A,TRUE,"General Group Info";#N/A,#N/A,TRUE,"Census";#N/A,#N/A,TRUE,"Claims Report";#N/A,#N/A,TRUE,"Prior Claims";#N/A,#N/A,TRUE,"Costs"}</definedName>
    <definedName name="wrn.Data._.Output." hidden="1">{#N/A,#N/A,TRUE,"General Group Info";#N/A,#N/A,TRUE,"Census";#N/A,#N/A,TRUE,"Claims Report";#N/A,#N/A,TRUE,"Prior Claims";#N/A,#N/A,TRUE,"Costs"}</definedName>
    <definedName name="wrn.Detail." localSheetId="0" hidden="1">{"umarea",#N/A,FALSE,"Starting Cost";"umagesex",#N/A,FALSE,"Starting Cost";"umbenlim",#N/A,FALSE,"Starting Cost";"umprovdisc",#N/A,FALSE,"Starting Cost";"umother",#N/A,FALSE,"Starting Cost";"umtrend",#N/A,FALSE,"Starting Cost"}</definedName>
    <definedName name="wrn.Detail." hidden="1">{"umarea",#N/A,FALSE,"Starting Cost";"umagesex",#N/A,FALSE,"Starting Cost";"umbenlim",#N/A,FALSE,"Starting Cost";"umprovdisc",#N/A,FALSE,"Starting Cost";"umother",#N/A,FALSE,"Starting Cost";"umtrend",#N/A,FALSE,"Starting Cost"}</definedName>
    <definedName name="wrn.Factors." localSheetId="0" hidden="1">{#N/A,#N/A,FALSE,"Factors"}</definedName>
    <definedName name="wrn.Factors." hidden="1">{#N/A,#N/A,FALSE,"Factors"}</definedName>
    <definedName name="wrn.Model." localSheetId="0" hidden="1">{#N/A,#N/A,FALSE,"Model"}</definedName>
    <definedName name="wrn.Model." hidden="1">{#N/A,#N/A,FALSE,"Model"}</definedName>
    <definedName name="wrn.Print._.All." localSheetId="0" hidden="1">{#N/A,#N/A,FALSE,"Assumptions";#N/A,#N/A,FALSE,"Factors";#N/A,#N/A,FALSE,"Model";#N/A,#N/A,FALSE,"Allocation"}</definedName>
    <definedName name="wrn.Print._.All." hidden="1">{#N/A,#N/A,FALSE,"Assumptions";#N/A,#N/A,FALSE,"Factors";#N/A,#N/A,FALSE,"Model";#N/A,#N/A,FALSE,"Allocation"}</definedName>
    <definedName name="wrn.Print._.Full." localSheetId="0" hidden="1">{#N/A,#N/A,FALSE,"Paid Claims";#N/A,#N/A,FALSE,"Cumulative Paid Claims";#N/A,#N/A,FALSE,"Completion Ratios";#N/A,#N/A,FALSE,"Claim Reserve Analysis";#N/A,#N/A,FALSE,"Paid Claims % of Est Inc";#N/A,#N/A,FALSE,"Trends in Pure Premium";#N/A,#N/A,FALSE,"Trends in Paid Claims";#N/A,#N/A,FALSE,"Reserve Analysis"}</definedName>
    <definedName name="wrn.Print._.Full." hidden="1">{#N/A,#N/A,FALSE,"Paid Claims";#N/A,#N/A,FALSE,"Cumulative Paid Claims";#N/A,#N/A,FALSE,"Completion Ratios";#N/A,#N/A,FALSE,"Claim Reserve Analysis";#N/A,#N/A,FALSE,"Paid Claims % of Est Inc";#N/A,#N/A,FALSE,"Trends in Pure Premium";#N/A,#N/A,FALSE,"Trends in Paid Claims";#N/A,#N/A,FALSE,"Reserve Analysis"}</definedName>
    <definedName name="wrn.Print._.Limited." localSheetId="0" hidden="1">{#N/A,#N/A,TRUE,"Parameters";#N/A,#N/A,TRUE,"Paid Claims";#N/A,#N/A,TRUE,"Cumulative Paid Claims";#N/A,#N/A,TRUE,"Completion Ratios";#N/A,#N/A,TRUE,"Claim Reserve Analysis";#N/A,#N/A,TRUE,"Paid Claims % of Est Inc";#N/A,#N/A,TRUE,"Qtly Paid % of Est Inc";#N/A,#N/A,TRUE,"Trends in Pure Premium";#N/A,#N/A,TRUE,"Trends in Paid Claims";#N/A,#N/A,TRUE,"Trend Summary";#N/A,#N/A,TRUE,"Reserve Analysis"}</definedName>
    <definedName name="wrn.Print._.Limited." hidden="1">{#N/A,#N/A,TRUE,"Parameters";#N/A,#N/A,TRUE,"Paid Claims";#N/A,#N/A,TRUE,"Cumulative Paid Claims";#N/A,#N/A,TRUE,"Completion Ratios";#N/A,#N/A,TRUE,"Claim Reserve Analysis";#N/A,#N/A,TRUE,"Paid Claims % of Est Inc";#N/A,#N/A,TRUE,"Qtly Paid % of Est Inc";#N/A,#N/A,TRUE,"Trends in Pure Premium";#N/A,#N/A,TRUE,"Trends in Paid Claims";#N/A,#N/A,TRUE,"Trend Summary";#N/A,#N/A,TRUE,"Reserve Analysis"}</definedName>
    <definedName name="wrn.rates." localSheetId="0" hidden="1">{"rates",#N/A,FALSE,"Summary"}</definedName>
    <definedName name="wrn.rates." hidden="1">{"rates",#N/A,FALSE,"Summary"}</definedName>
    <definedName name="z" localSheetId="0" hidden="1">#REF!</definedName>
    <definedName name="z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8" i="2" l="1"/>
  <c r="F48" i="2"/>
  <c r="H48" i="2"/>
  <c r="G48" i="2"/>
</calcChain>
</file>

<file path=xl/sharedStrings.xml><?xml version="1.0" encoding="utf-8"?>
<sst xmlns="http://schemas.openxmlformats.org/spreadsheetml/2006/main" count="139" uniqueCount="139">
  <si>
    <t>State of Wisconsin</t>
  </si>
  <si>
    <t>Bureau of Rate Setting</t>
  </si>
  <si>
    <t>Department of Health Services</t>
  </si>
  <si>
    <t xml:space="preserve"> SFY 2024 Rural Critical Care Supplement (CCS) Calculation</t>
  </si>
  <si>
    <t>Medicaid ID</t>
  </si>
  <si>
    <t>NPI</t>
  </si>
  <si>
    <t>Provider</t>
  </si>
  <si>
    <t>City</t>
  </si>
  <si>
    <t>SFY 2022 Medicaid Charges</t>
  </si>
  <si>
    <t>FY 2022 Total Hospital Charges</t>
  </si>
  <si>
    <t>Medicaid Charges Utilization %</t>
  </si>
  <si>
    <t>Amery Regional Medical Center</t>
  </si>
  <si>
    <t>Amery</t>
  </si>
  <si>
    <t>Ascension Calumet Hospital</t>
  </si>
  <si>
    <t>Chilton</t>
  </si>
  <si>
    <t>Aspirus Eagle River Hospital</t>
  </si>
  <si>
    <t>Eagle River</t>
  </si>
  <si>
    <t>Aspirus Medford Hospital &amp; Clinics</t>
  </si>
  <si>
    <t>Medford</t>
  </si>
  <si>
    <t>Aspirus Merrill Hospital fka Good Samaritan</t>
  </si>
  <si>
    <t>Merrill</t>
  </si>
  <si>
    <t>Bellin Health Oconto Hospital</t>
  </si>
  <si>
    <t>Oconto</t>
  </si>
  <si>
    <t>Burnett Medical Center Inc</t>
  </si>
  <si>
    <t>Grantsburg</t>
  </si>
  <si>
    <t>Cumberland Memorial Hospital</t>
  </si>
  <si>
    <t>Cumberland</t>
  </si>
  <si>
    <t>Edgerton Hospital and Health Services</t>
  </si>
  <si>
    <t>Edgerton</t>
  </si>
  <si>
    <t>Essentia Health St. Mary's Hospital - Superior</t>
  </si>
  <si>
    <t>Superior</t>
  </si>
  <si>
    <t>Gundersen St. Joseph's Hospital</t>
  </si>
  <si>
    <t>Hillsboro</t>
  </si>
  <si>
    <t>Gundersen Tri-County Hospital &amp; Clinics</t>
  </si>
  <si>
    <t>Whitehall</t>
  </si>
  <si>
    <t>Gunderson Moundview Memorial Hospital</t>
  </si>
  <si>
    <t>Friendship</t>
  </si>
  <si>
    <t>HSHS St. Clare Memorial Hospital</t>
  </si>
  <si>
    <t>Oconto Falls</t>
  </si>
  <si>
    <t>Hudson Hospital</t>
  </si>
  <si>
    <t>Hudson</t>
  </si>
  <si>
    <t>Indianhead Medical Center Shell Lake Inc</t>
  </si>
  <si>
    <t>Shell Lake</t>
  </si>
  <si>
    <t>Marshfield Medical Center - Ladysmith fka Rusk Cty</t>
  </si>
  <si>
    <t>Ladysmith</t>
  </si>
  <si>
    <t>Marshfield Medical Center - Neillsville</t>
  </si>
  <si>
    <t>Neillsville</t>
  </si>
  <si>
    <t>Marshfield Medical Center - Park Falls fka Flambeau Hospital</t>
  </si>
  <si>
    <t>Park Falls</t>
  </si>
  <si>
    <t>Mayo Clinic Health System - Northland</t>
  </si>
  <si>
    <t>Barron</t>
  </si>
  <si>
    <t>Mayo Clinic Health System - Oakridge</t>
  </si>
  <si>
    <t>Osseo</t>
  </si>
  <si>
    <t>Mayo Clinic Health System - Red Cedar</t>
  </si>
  <si>
    <t>Menomonie</t>
  </si>
  <si>
    <t>Mayo Clinic Health System - Sparta</t>
  </si>
  <si>
    <t>Sparta</t>
  </si>
  <si>
    <t>Osceola Medical Center fka Ladd Memorial</t>
  </si>
  <si>
    <t>Osceola</t>
  </si>
  <si>
    <t>Prairie Ridge Health fka Columbus Community Hospital</t>
  </si>
  <si>
    <t>Columbus</t>
  </si>
  <si>
    <t>Reedsburg Area Medical Center</t>
  </si>
  <si>
    <t>Reedsburg</t>
  </si>
  <si>
    <t>River Falls Area Hospital</t>
  </si>
  <si>
    <t>River Falls</t>
  </si>
  <si>
    <t>Spooner Health</t>
  </si>
  <si>
    <t>Spooner</t>
  </si>
  <si>
    <t>SSM Health Ripon Community Hospital</t>
  </si>
  <si>
    <t>Ripon</t>
  </si>
  <si>
    <t>SSM Health Waupun Memorial Hospital</t>
  </si>
  <si>
    <t>Waupun</t>
  </si>
  <si>
    <t>ThedaCare Medical Center - New London</t>
  </si>
  <si>
    <t>New London</t>
  </si>
  <si>
    <t>ThedaCare Medical Center - Shawano</t>
  </si>
  <si>
    <t>Shawano</t>
  </si>
  <si>
    <t>ThedaCare Medical Center - Waupaca aka Riverside</t>
  </si>
  <si>
    <t>Waupaca</t>
  </si>
  <si>
    <t>ThedaCare Medical Center - Wild Rose</t>
  </si>
  <si>
    <t>Wild Rose</t>
  </si>
  <si>
    <t>Vernon Memorial Hospital</t>
  </si>
  <si>
    <t>Viroqua</t>
  </si>
  <si>
    <t>TOTAL</t>
  </si>
  <si>
    <t>Notes:</t>
  </si>
  <si>
    <t>(1) Medicaid utilization percentage rounded to the nearest tenth of a percent at request of DHS.</t>
  </si>
  <si>
    <t xml:space="preserve">(2) Calculations made using the SFY 2024 FMAP of 62.16% provided by DHS on October 25th, 2023, with the assumption that initial CCS payments were made in December 2023. </t>
  </si>
  <si>
    <t>(3) SFY 2023 Medicaid charges exclude crossover claims and encounters, denied encounters, and $0 paid claims and encounters.</t>
  </si>
  <si>
    <t>Sources:</t>
  </si>
  <si>
    <t>FY 2022 all payer billed charges data from Medicare cost reports provided by the Wisconsin Hospital Association (WHA) on October 5th, 2023.</t>
  </si>
  <si>
    <t>SFY 2022 Medicaid charges from FFS claims and HMO encounter data provided by DHS in May 2023.</t>
  </si>
  <si>
    <t>RY 2023 projected Medicaid FFS base payments modeled based on FFY 2021 inpatient Medicaid FFS claims data, as described in the Milliman report “Rate Year 2023 Hospital Rate-Setting Report” dated January 23th, 2023.</t>
  </si>
  <si>
    <t xml:space="preserve">SFY 2023 Rural Critical Care payments per the Milliman letter “SFY 2023 Medicaid Supplemental Payments” dated April 21st, 2023. </t>
  </si>
  <si>
    <t>SFY 2024 Supplemental and Standard DSH payments sent to DHS on December 4th, 2023.</t>
  </si>
  <si>
    <t>SFY 2024 SFY 2024 Rural Critical Care Supplement Payment</t>
  </si>
  <si>
    <t>WHA ID</t>
  </si>
  <si>
    <t>001</t>
  </si>
  <si>
    <t>019</t>
  </si>
  <si>
    <t>028</t>
  </si>
  <si>
    <t>071</t>
  </si>
  <si>
    <t>074</t>
  </si>
  <si>
    <t>306</t>
  </si>
  <si>
    <t>038</t>
  </si>
  <si>
    <t>024</t>
  </si>
  <si>
    <t>031</t>
  </si>
  <si>
    <t>134</t>
  </si>
  <si>
    <t>045</t>
  </si>
  <si>
    <t>152</t>
  </si>
  <si>
    <t>037</t>
  </si>
  <si>
    <t>101</t>
  </si>
  <si>
    <t>046</t>
  </si>
  <si>
    <t>179</t>
  </si>
  <si>
    <t>058</t>
  </si>
  <si>
    <t>093</t>
  </si>
  <si>
    <t>106</t>
  </si>
  <si>
    <t>009</t>
  </si>
  <si>
    <t>104</t>
  </si>
  <si>
    <t>073</t>
  </si>
  <si>
    <t>127</t>
  </si>
  <si>
    <t>102</t>
  </si>
  <si>
    <t>022</t>
  </si>
  <si>
    <t>117</t>
  </si>
  <si>
    <t>122</t>
  </si>
  <si>
    <t>128</t>
  </si>
  <si>
    <t>121</t>
  </si>
  <si>
    <t>143</t>
  </si>
  <si>
    <t>094</t>
  </si>
  <si>
    <t>123</t>
  </si>
  <si>
    <t>142</t>
  </si>
  <si>
    <t>153</t>
  </si>
  <si>
    <t>138</t>
  </si>
  <si>
    <t>CCS Add On Factor</t>
  </si>
  <si>
    <t>RY 2023 FFS Medicaid Inpatient Base Payments</t>
  </si>
  <si>
    <t>Qualifying % For DSH</t>
  </si>
  <si>
    <t>Slope Factor</t>
  </si>
  <si>
    <t>Minimum CCS add on factor</t>
  </si>
  <si>
    <t>GPR</t>
  </si>
  <si>
    <t>SFY 2024 FMAP</t>
  </si>
  <si>
    <t>SFY 2024 CCS Funding</t>
  </si>
  <si>
    <t>SFY 2024 CCS Payments</t>
  </si>
  <si>
    <t>SFY 2024 CCS Surplus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</si>
</sst>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* #,##0.000000_);_(* \(#,##0.000000\);_(* &quot;-&quot;??_);_(@_)"/>
    <numFmt numFmtId="167" formatCode="_(&quot;$&quot;* #,##0_);_(&quot;$&quot;* \(#,##0\);_(&quot;$&quot;* &quot;-&quot;??_);_(@_)"/>
    <numFmt numFmtId="168" formatCode="_(* #,##0.0000_);_(* \(#,##0.0000\);_(* &quot;-&quot;??_);_(@_)"/>
    <numFmt numFmtId="169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165" fontId="3" fillId="0" borderId="0" xfId="0" applyNumberFormat="1" applyFont="1"/>
    <xf numFmtId="165" fontId="2" fillId="0" borderId="0" xfId="0" applyNumberFormat="1" applyFont="1"/>
    <xf numFmtId="164" fontId="2" fillId="0" borderId="0" xfId="3" applyNumberFormat="1" applyFont="1"/>
    <xf numFmtId="166" fontId="2" fillId="0" borderId="0" xfId="1" applyNumberFormat="1" applyFont="1"/>
    <xf numFmtId="0" fontId="5" fillId="0" borderId="0" xfId="0" applyFont="1" applyAlignment="1">
      <alignment horizontal="left" indent="10"/>
    </xf>
    <xf numFmtId="0" fontId="6" fillId="0" borderId="0" xfId="0" applyFont="1" applyAlignment="1">
      <alignment horizontal="left" indent="6"/>
    </xf>
    <xf numFmtId="0" fontId="5" fillId="0" borderId="0" xfId="0" applyFont="1" applyAlignment="1">
      <alignment horizontal="left" indent="9"/>
    </xf>
    <xf numFmtId="0" fontId="5" fillId="0" borderId="0" xfId="0" applyFont="1" applyAlignment="1">
      <alignment horizontal="left" indent="6"/>
    </xf>
    <xf numFmtId="0" fontId="7" fillId="0" borderId="0" xfId="0" applyFont="1"/>
    <xf numFmtId="44" fontId="8" fillId="0" borderId="0" xfId="2" applyFont="1"/>
    <xf numFmtId="166" fontId="2" fillId="0" borderId="0" xfId="1" applyNumberFormat="1" applyFont="1" applyAlignment="1"/>
    <xf numFmtId="0" fontId="9" fillId="2" borderId="1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165" fontId="9" fillId="2" borderId="3" xfId="0" applyNumberFormat="1" applyFont="1" applyFill="1" applyBorder="1" applyAlignment="1">
      <alignment horizontal="center" wrapText="1"/>
    </xf>
    <xf numFmtId="164" fontId="9" fillId="2" borderId="3" xfId="3" applyNumberFormat="1" applyFont="1" applyFill="1" applyBorder="1" applyAlignment="1">
      <alignment horizontal="center" wrapText="1"/>
    </xf>
    <xf numFmtId="0" fontId="10" fillId="0" borderId="0" xfId="0" applyFont="1"/>
    <xf numFmtId="0" fontId="4" fillId="3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165" fontId="4" fillId="3" borderId="3" xfId="0" applyNumberFormat="1" applyFont="1" applyFill="1" applyBorder="1" applyAlignment="1">
      <alignment horizontal="center" vertical="top" wrapText="1"/>
    </xf>
    <xf numFmtId="164" fontId="4" fillId="3" borderId="3" xfId="3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165" fontId="3" fillId="0" borderId="0" xfId="2" quotePrefix="1" applyNumberFormat="1" applyFont="1" applyFill="1" applyBorder="1"/>
    <xf numFmtId="164" fontId="3" fillId="0" borderId="0" xfId="3" applyNumberFormat="1" applyFont="1" applyFill="1" applyBorder="1"/>
    <xf numFmtId="0" fontId="3" fillId="0" borderId="0" xfId="0" quotePrefix="1" applyFont="1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5" xfId="0" quotePrefix="1" applyFont="1" applyBorder="1" applyAlignment="1">
      <alignment horizontal="left"/>
    </xf>
    <xf numFmtId="0" fontId="4" fillId="4" borderId="1" xfId="0" applyFont="1" applyFill="1" applyBorder="1"/>
    <xf numFmtId="0" fontId="4" fillId="4" borderId="3" xfId="0" applyFont="1" applyFill="1" applyBorder="1"/>
    <xf numFmtId="0" fontId="4" fillId="4" borderId="3" xfId="0" applyFont="1" applyFill="1" applyBorder="1" applyAlignment="1">
      <alignment horizontal="right" wrapText="1"/>
    </xf>
    <xf numFmtId="165" fontId="4" fillId="4" borderId="3" xfId="1" applyNumberFormat="1" applyFont="1" applyFill="1" applyBorder="1" applyAlignment="1">
      <alignment horizontal="right"/>
    </xf>
    <xf numFmtId="164" fontId="4" fillId="4" borderId="3" xfId="3" applyNumberFormat="1" applyFont="1" applyFill="1" applyBorder="1" applyAlignment="1">
      <alignment horizontal="right"/>
    </xf>
    <xf numFmtId="166" fontId="3" fillId="0" borderId="0" xfId="1" applyNumberFormat="1" applyFont="1"/>
    <xf numFmtId="0" fontId="4" fillId="0" borderId="0" xfId="0" applyFont="1"/>
    <xf numFmtId="0" fontId="3" fillId="0" borderId="0" xfId="0" applyFont="1"/>
    <xf numFmtId="164" fontId="3" fillId="0" borderId="0" xfId="3" applyNumberFormat="1" applyFont="1"/>
    <xf numFmtId="0" fontId="3" fillId="0" borderId="0" xfId="0" applyFont="1" applyAlignment="1">
      <alignment vertical="center"/>
    </xf>
    <xf numFmtId="164" fontId="3" fillId="0" borderId="0" xfId="3" applyNumberFormat="1" applyFont="1" applyFill="1"/>
    <xf numFmtId="166" fontId="2" fillId="0" borderId="0" xfId="1" applyNumberFormat="1" applyFont="1" applyFill="1"/>
    <xf numFmtId="165" fontId="11" fillId="0" borderId="0" xfId="0" applyNumberFormat="1" applyFont="1"/>
    <xf numFmtId="167" fontId="2" fillId="0" borderId="0" xfId="2" applyNumberFormat="1" applyFont="1" applyFill="1"/>
    <xf numFmtId="165" fontId="9" fillId="2" borderId="2" xfId="0" applyNumberFormat="1" applyFont="1" applyFill="1" applyBorder="1" applyAlignment="1">
      <alignment horizontal="center" wrapText="1"/>
    </xf>
    <xf numFmtId="165" fontId="4" fillId="3" borderId="2" xfId="0" applyNumberFormat="1" applyFont="1" applyFill="1" applyBorder="1" applyAlignment="1">
      <alignment horizontal="center" vertical="top" wrapText="1"/>
    </xf>
    <xf numFmtId="165" fontId="3" fillId="0" borderId="5" xfId="2" quotePrefix="1" applyNumberFormat="1" applyFont="1" applyFill="1" applyBorder="1"/>
    <xf numFmtId="165" fontId="4" fillId="4" borderId="2" xfId="2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169" fontId="2" fillId="0" borderId="0" xfId="0" applyNumberFormat="1" applyFont="1"/>
    <xf numFmtId="169" fontId="9" fillId="2" borderId="3" xfId="3" applyNumberFormat="1" applyFont="1" applyFill="1" applyBorder="1" applyAlignment="1">
      <alignment horizontal="center" wrapText="1"/>
    </xf>
    <xf numFmtId="169" fontId="4" fillId="3" borderId="3" xfId="3" applyNumberFormat="1" applyFont="1" applyFill="1" applyBorder="1" applyAlignment="1">
      <alignment horizontal="center" vertical="top" wrapText="1"/>
    </xf>
    <xf numFmtId="169" fontId="3" fillId="0" borderId="0" xfId="3" applyNumberFormat="1" applyFont="1" applyFill="1" applyBorder="1"/>
    <xf numFmtId="169" fontId="4" fillId="4" borderId="3" xfId="3" applyNumberFormat="1" applyFont="1" applyFill="1" applyBorder="1" applyAlignment="1">
      <alignment horizontal="right"/>
    </xf>
    <xf numFmtId="169" fontId="2" fillId="0" borderId="0" xfId="3" applyNumberFormat="1" applyFont="1"/>
    <xf numFmtId="169" fontId="3" fillId="0" borderId="0" xfId="3" applyNumberFormat="1" applyFont="1"/>
    <xf numFmtId="169" fontId="3" fillId="0" borderId="0" xfId="3" applyNumberFormat="1" applyFont="1" applyFill="1"/>
    <xf numFmtId="165" fontId="9" fillId="2" borderId="3" xfId="3" applyNumberFormat="1" applyFont="1" applyFill="1" applyBorder="1" applyAlignment="1">
      <alignment horizontal="center" wrapText="1"/>
    </xf>
    <xf numFmtId="165" fontId="4" fillId="3" borderId="3" xfId="3" applyNumberFormat="1" applyFont="1" applyFill="1" applyBorder="1" applyAlignment="1">
      <alignment horizontal="center" vertical="top" wrapText="1"/>
    </xf>
    <xf numFmtId="165" fontId="3" fillId="0" borderId="0" xfId="3" applyNumberFormat="1" applyFont="1" applyFill="1" applyBorder="1"/>
    <xf numFmtId="165" fontId="2" fillId="0" borderId="0" xfId="3" applyNumberFormat="1" applyFont="1"/>
    <xf numFmtId="165" fontId="3" fillId="0" borderId="0" xfId="3" applyNumberFormat="1" applyFont="1"/>
    <xf numFmtId="165" fontId="3" fillId="0" borderId="0" xfId="3" applyNumberFormat="1" applyFont="1" applyFill="1"/>
    <xf numFmtId="166" fontId="4" fillId="0" borderId="6" xfId="1" applyNumberFormat="1" applyFont="1" applyFill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164" fontId="3" fillId="0" borderId="6" xfId="3" applyNumberFormat="1" applyFont="1" applyFill="1" applyBorder="1" applyAlignment="1"/>
    <xf numFmtId="43" fontId="3" fillId="0" borderId="6" xfId="1" applyFont="1" applyFill="1" applyBorder="1"/>
    <xf numFmtId="168" fontId="3" fillId="0" borderId="6" xfId="1" applyNumberFormat="1" applyFont="1" applyFill="1" applyBorder="1"/>
    <xf numFmtId="166" fontId="4" fillId="0" borderId="1" xfId="1" applyNumberFormat="1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167" fontId="3" fillId="0" borderId="6" xfId="2" applyNumberFormat="1" applyFont="1" applyFill="1" applyBorder="1"/>
    <xf numFmtId="165" fontId="3" fillId="0" borderId="6" xfId="4" applyNumberFormat="1" applyBorder="1" applyAlignment="1">
      <alignment horizontal="right"/>
    </xf>
    <xf numFmtId="165" fontId="3" fillId="0" borderId="6" xfId="4" applyNumberFormat="1" applyBorder="1" applyAlignment="1">
      <alignment horizontal="right" vertical="center"/>
    </xf>
  </cellXfs>
  <cellStyles count="5">
    <cellStyle name="Comma" xfId="1" builtinId="3"/>
    <cellStyle name="Currency" xfId="2" builtinId="4"/>
    <cellStyle name="Normal" xfId="0" builtinId="0"/>
    <cellStyle name="Normal 4" xfId="4" xr:uid="{F5CE421B-4E37-49A4-9BDC-35DA9A1DDC57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61384</xdr:colOff>
      <xdr:row>2</xdr:row>
      <xdr:rowOff>106269</xdr:rowOff>
    </xdr:from>
    <xdr:ext cx="728467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6DBB8259-D80B-43F0-B940-1A1C86C7E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84" y="456789"/>
          <a:ext cx="728467" cy="6953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a1fls01\LegacyTAI\TSB%20Projects\DSH\17%20WMIP%20Update\WMIP%20RatingModel_20060414%20MP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s"/>
      <sheetName val="MM"/>
      <sheetName val="CSDB"/>
      <sheetName val="NHCS"/>
      <sheetName val="1"/>
      <sheetName val="MO_VT"/>
      <sheetName val="DE_VT"/>
      <sheetName val="MO_TBI"/>
      <sheetName val="DE_TBI"/>
      <sheetName val="Index"/>
      <sheetName val="Summary"/>
      <sheetName val="Costmodel"/>
      <sheetName val="Rates"/>
      <sheetName val="TableIndex"/>
      <sheetName val="C-1"/>
      <sheetName val="C-2"/>
      <sheetName val="C-3"/>
      <sheetName val="C-4"/>
      <sheetName val="D-1"/>
      <sheetName val="D-2"/>
      <sheetName val="D-3"/>
      <sheetName val="E-1"/>
      <sheetName val="F-1"/>
      <sheetName val="D-1a"/>
      <sheetName val="D-2a"/>
      <sheetName val="D-1b"/>
      <sheetName val="D-2b"/>
      <sheetName val="Age_Gender"/>
      <sheetName val="Well Managed"/>
      <sheetName val="HMO_CY05"/>
      <sheetName val="HMO_CY06"/>
      <sheetName val="WM Adj."/>
      <sheetName val="65+ AF"/>
      <sheetName val="65+ Util"/>
      <sheetName val="65+ Cost"/>
      <sheetName val="65+ AG"/>
      <sheetName val="&lt;65 AG"/>
      <sheetName val="&lt;65 Util_Cost"/>
      <sheetName val="&lt;65 A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7D841-9B36-4E27-8F57-F60AEB41F0FD}">
  <sheetPr>
    <tabColor theme="1"/>
    <pageSetUpPr fitToPage="1"/>
  </sheetPr>
  <dimension ref="A2:M80"/>
  <sheetViews>
    <sheetView showGridLines="0" tabSelected="1" zoomScale="90" zoomScaleNormal="90" zoomScaleSheetLayoutView="100" workbookViewId="0">
      <pane ySplit="12" topLeftCell="A13" activePane="bottomLeft" state="frozen"/>
      <selection activeCell="A17" sqref="A17"/>
      <selection pane="bottomLeft"/>
    </sheetView>
  </sheetViews>
  <sheetFormatPr defaultColWidth="8.88671875" defaultRowHeight="13.8" outlineLevelRow="1" x14ac:dyDescent="0.25"/>
  <cols>
    <col min="1" max="3" width="12.109375" style="1" customWidth="1"/>
    <col min="4" max="4" width="55.5546875" style="1" bestFit="1" customWidth="1"/>
    <col min="5" max="5" width="15.6640625" style="1" bestFit="1" customWidth="1"/>
    <col min="6" max="6" width="16.109375" style="4" customWidth="1"/>
    <col min="7" max="7" width="17.109375" style="4" bestFit="1" customWidth="1"/>
    <col min="8" max="8" width="10.88671875" style="5" customWidth="1"/>
    <col min="9" max="9" width="13.44140625" style="61" bestFit="1" customWidth="1"/>
    <col min="10" max="10" width="13.5546875" style="67" bestFit="1" customWidth="1"/>
    <col min="11" max="11" width="17" style="6" bestFit="1" customWidth="1"/>
    <col min="12" max="12" width="18" style="4" customWidth="1"/>
    <col min="13" max="13" width="17.44140625" style="4" customWidth="1"/>
    <col min="14" max="16384" width="8.88671875" style="1"/>
  </cols>
  <sheetData>
    <row r="2" spans="1:13" x14ac:dyDescent="0.25">
      <c r="C2" s="2"/>
      <c r="F2" s="3"/>
      <c r="H2" s="4"/>
      <c r="I2" s="70" t="s">
        <v>131</v>
      </c>
      <c r="J2" s="71"/>
      <c r="K2" s="72">
        <v>0.06</v>
      </c>
      <c r="L2" s="1"/>
      <c r="M2" s="1"/>
    </row>
    <row r="3" spans="1:13" ht="17.399999999999999" x14ac:dyDescent="0.3">
      <c r="A3" s="7" t="s">
        <v>0</v>
      </c>
      <c r="B3" s="7"/>
      <c r="C3" s="8"/>
      <c r="F3" s="3"/>
      <c r="H3" s="4"/>
      <c r="I3" s="75" t="s">
        <v>132</v>
      </c>
      <c r="J3" s="76"/>
      <c r="K3" s="73">
        <v>0.75</v>
      </c>
      <c r="L3" s="1"/>
      <c r="M3" s="1"/>
    </row>
    <row r="4" spans="1:13" ht="17.399999999999999" x14ac:dyDescent="0.3">
      <c r="A4" s="7" t="s">
        <v>1</v>
      </c>
      <c r="B4" s="7"/>
      <c r="C4" s="8"/>
      <c r="H4" s="4"/>
      <c r="I4" s="70" t="s">
        <v>133</v>
      </c>
      <c r="J4" s="71"/>
      <c r="K4" s="74">
        <v>2.4723690254141708</v>
      </c>
      <c r="L4" s="1"/>
      <c r="M4" s="1"/>
    </row>
    <row r="5" spans="1:13" ht="17.399999999999999" x14ac:dyDescent="0.3">
      <c r="A5" s="7" t="s">
        <v>2</v>
      </c>
      <c r="B5" s="7"/>
      <c r="C5" s="8"/>
      <c r="H5" s="4"/>
      <c r="I5" s="75" t="s">
        <v>134</v>
      </c>
      <c r="J5" s="76"/>
      <c r="K5" s="77">
        <v>4500000</v>
      </c>
      <c r="L5" s="1"/>
      <c r="M5" s="1"/>
    </row>
    <row r="6" spans="1:13" ht="17.399999999999999" x14ac:dyDescent="0.3">
      <c r="A6" s="9" t="s">
        <v>3</v>
      </c>
      <c r="B6" s="9"/>
      <c r="C6" s="8"/>
      <c r="H6" s="4"/>
      <c r="I6" s="75" t="s">
        <v>135</v>
      </c>
      <c r="J6" s="76"/>
      <c r="K6" s="74">
        <v>0.62159999999999993</v>
      </c>
      <c r="L6" s="1"/>
      <c r="M6" s="1"/>
    </row>
    <row r="7" spans="1:13" ht="18" customHeight="1" x14ac:dyDescent="0.3">
      <c r="A7" s="10"/>
      <c r="B7" s="10"/>
      <c r="H7" s="4"/>
      <c r="I7" s="70" t="s">
        <v>136</v>
      </c>
      <c r="J7" s="71"/>
      <c r="K7" s="78">
        <v>11892177.589852007</v>
      </c>
      <c r="L7" s="1"/>
      <c r="M7" s="1"/>
    </row>
    <row r="8" spans="1:13" ht="19.5" customHeight="1" x14ac:dyDescent="0.4">
      <c r="A8" s="11"/>
      <c r="B8" s="11"/>
      <c r="F8" s="12"/>
      <c r="H8" s="4"/>
      <c r="I8" s="70" t="s">
        <v>137</v>
      </c>
      <c r="J8" s="71"/>
      <c r="K8" s="78">
        <v>11892178</v>
      </c>
      <c r="L8" s="1"/>
      <c r="M8" s="1"/>
    </row>
    <row r="9" spans="1:13" ht="18" customHeight="1" x14ac:dyDescent="0.4">
      <c r="A9" s="11"/>
      <c r="B9" s="11"/>
      <c r="H9" s="4"/>
      <c r="I9" s="70" t="s">
        <v>138</v>
      </c>
      <c r="J9" s="71"/>
      <c r="K9" s="79">
        <v>-0.41014799289405346</v>
      </c>
      <c r="L9" s="1"/>
      <c r="M9" s="1"/>
    </row>
    <row r="10" spans="1:13" ht="18" customHeight="1" x14ac:dyDescent="0.25">
      <c r="F10" s="1"/>
      <c r="G10" s="1"/>
      <c r="H10" s="1"/>
      <c r="I10" s="56"/>
      <c r="J10" s="4"/>
      <c r="K10" s="13"/>
      <c r="L10" s="1"/>
      <c r="M10" s="1"/>
    </row>
    <row r="11" spans="1:13" s="20" customFormat="1" ht="56.4" customHeight="1" x14ac:dyDescent="0.25">
      <c r="A11" s="14" t="s">
        <v>4</v>
      </c>
      <c r="B11" s="15" t="s">
        <v>93</v>
      </c>
      <c r="C11" s="15" t="s">
        <v>5</v>
      </c>
      <c r="D11" s="16" t="s">
        <v>6</v>
      </c>
      <c r="E11" s="17" t="s">
        <v>7</v>
      </c>
      <c r="F11" s="18" t="s">
        <v>8</v>
      </c>
      <c r="G11" s="18" t="s">
        <v>9</v>
      </c>
      <c r="H11" s="19" t="s">
        <v>10</v>
      </c>
      <c r="I11" s="57" t="s">
        <v>129</v>
      </c>
      <c r="J11" s="64" t="s">
        <v>130</v>
      </c>
      <c r="K11" s="51" t="s">
        <v>92</v>
      </c>
    </row>
    <row r="12" spans="1:13" s="27" customFormat="1" x14ac:dyDescent="0.3">
      <c r="A12" s="21"/>
      <c r="B12" s="22"/>
      <c r="C12" s="22"/>
      <c r="D12" s="23"/>
      <c r="E12" s="24"/>
      <c r="F12" s="25"/>
      <c r="G12" s="25"/>
      <c r="H12" s="26"/>
      <c r="I12" s="58"/>
      <c r="J12" s="65"/>
      <c r="K12" s="52"/>
    </row>
    <row r="13" spans="1:13" x14ac:dyDescent="0.25">
      <c r="A13" s="28">
        <v>11007600</v>
      </c>
      <c r="B13" s="55" t="s">
        <v>94</v>
      </c>
      <c r="C13" s="29">
        <v>1093763518</v>
      </c>
      <c r="D13" s="30" t="s">
        <v>11</v>
      </c>
      <c r="E13" s="31" t="s">
        <v>12</v>
      </c>
      <c r="F13" s="32">
        <v>13782315.41</v>
      </c>
      <c r="G13" s="32">
        <v>108544603</v>
      </c>
      <c r="H13" s="33">
        <v>0.127</v>
      </c>
      <c r="I13" s="59">
        <v>2.5226190254141709</v>
      </c>
      <c r="J13" s="66">
        <v>366177.53</v>
      </c>
      <c r="K13" s="53">
        <v>557549</v>
      </c>
      <c r="L13" s="1"/>
      <c r="M13" s="1"/>
    </row>
    <row r="14" spans="1:13" x14ac:dyDescent="0.25">
      <c r="A14" s="28">
        <v>11015300</v>
      </c>
      <c r="B14" s="55" t="s">
        <v>95</v>
      </c>
      <c r="C14" s="34">
        <v>1376541748</v>
      </c>
      <c r="D14" s="35" t="s">
        <v>13</v>
      </c>
      <c r="E14" s="36" t="s">
        <v>14</v>
      </c>
      <c r="F14" s="32">
        <v>3992137.3099999996</v>
      </c>
      <c r="G14" s="32">
        <v>54660087</v>
      </c>
      <c r="H14" s="33">
        <v>7.2999999999999995E-2</v>
      </c>
      <c r="I14" s="59">
        <v>2.4821190254141707</v>
      </c>
      <c r="J14" s="66">
        <v>21267.040000000001</v>
      </c>
      <c r="K14" s="53">
        <v>31520</v>
      </c>
      <c r="L14" s="1"/>
      <c r="M14" s="1"/>
    </row>
    <row r="15" spans="1:13" x14ac:dyDescent="0.25">
      <c r="A15" s="28">
        <v>11018900</v>
      </c>
      <c r="B15" s="55" t="s">
        <v>96</v>
      </c>
      <c r="C15" s="34">
        <v>1346204385</v>
      </c>
      <c r="D15" s="35" t="s">
        <v>15</v>
      </c>
      <c r="E15" s="36" t="s">
        <v>16</v>
      </c>
      <c r="F15" s="32">
        <v>3818655.9899999979</v>
      </c>
      <c r="G15" s="32">
        <v>37559547</v>
      </c>
      <c r="H15" s="33">
        <v>0.10199999999999999</v>
      </c>
      <c r="I15" s="59">
        <v>2.5038690254141707</v>
      </c>
      <c r="J15" s="66">
        <v>29899.309999999998</v>
      </c>
      <c r="K15" s="53">
        <v>44965</v>
      </c>
      <c r="L15" s="1"/>
      <c r="M15" s="1"/>
    </row>
    <row r="16" spans="1:13" x14ac:dyDescent="0.25">
      <c r="A16" s="28">
        <v>11006400</v>
      </c>
      <c r="B16" s="55" t="s">
        <v>97</v>
      </c>
      <c r="C16" s="34">
        <v>1619079597</v>
      </c>
      <c r="D16" s="35" t="s">
        <v>17</v>
      </c>
      <c r="E16" s="36" t="s">
        <v>18</v>
      </c>
      <c r="F16" s="32">
        <v>15865170.660000004</v>
      </c>
      <c r="G16" s="32">
        <v>137764392</v>
      </c>
      <c r="H16" s="33">
        <v>0.115</v>
      </c>
      <c r="I16" s="59">
        <v>2.5136190254141706</v>
      </c>
      <c r="J16" s="66">
        <v>278687.36000000004</v>
      </c>
      <c r="K16" s="53">
        <v>421826</v>
      </c>
      <c r="L16" s="1"/>
      <c r="M16" s="1"/>
    </row>
    <row r="17" spans="1:13" x14ac:dyDescent="0.25">
      <c r="A17" s="28">
        <v>11007300</v>
      </c>
      <c r="B17" s="55" t="s">
        <v>98</v>
      </c>
      <c r="C17" s="34">
        <v>1124084678</v>
      </c>
      <c r="D17" s="35" t="s">
        <v>19</v>
      </c>
      <c r="E17" s="36" t="s">
        <v>20</v>
      </c>
      <c r="F17" s="32">
        <v>7018684.8999999985</v>
      </c>
      <c r="G17" s="32">
        <v>39432631</v>
      </c>
      <c r="H17" s="33">
        <v>0.17799999999999999</v>
      </c>
      <c r="I17" s="59">
        <v>2.5608690254141706</v>
      </c>
      <c r="J17" s="66">
        <v>26331.16</v>
      </c>
      <c r="K17" s="53">
        <v>41099</v>
      </c>
      <c r="L17" s="1"/>
      <c r="M17" s="1"/>
    </row>
    <row r="18" spans="1:13" x14ac:dyDescent="0.25">
      <c r="A18" s="28">
        <v>11024600</v>
      </c>
      <c r="B18" s="55" t="s">
        <v>99</v>
      </c>
      <c r="C18" s="34">
        <v>1356373302</v>
      </c>
      <c r="D18" s="35" t="s">
        <v>21</v>
      </c>
      <c r="E18" s="36" t="s">
        <v>22</v>
      </c>
      <c r="F18" s="32">
        <v>3876316.0799999866</v>
      </c>
      <c r="G18" s="32">
        <v>45790989</v>
      </c>
      <c r="H18" s="33">
        <v>8.5000000000000006E-2</v>
      </c>
      <c r="I18" s="59">
        <v>2.4911190254141706</v>
      </c>
      <c r="J18" s="66">
        <v>4934.84</v>
      </c>
      <c r="K18" s="53">
        <v>7358</v>
      </c>
      <c r="L18" s="1"/>
      <c r="M18" s="1"/>
    </row>
    <row r="19" spans="1:13" x14ac:dyDescent="0.25">
      <c r="A19" s="28">
        <v>11016600</v>
      </c>
      <c r="B19" s="55" t="s">
        <v>100</v>
      </c>
      <c r="C19" s="34">
        <v>1225191687</v>
      </c>
      <c r="D19" s="35" t="s">
        <v>23</v>
      </c>
      <c r="E19" s="36" t="s">
        <v>24</v>
      </c>
      <c r="F19" s="32">
        <v>5634472</v>
      </c>
      <c r="G19" s="32">
        <v>32212958</v>
      </c>
      <c r="H19" s="33">
        <v>0.17499999999999999</v>
      </c>
      <c r="I19" s="59">
        <v>2.558619025414171</v>
      </c>
      <c r="J19" s="66">
        <v>33252.04</v>
      </c>
      <c r="K19" s="53">
        <v>51827</v>
      </c>
      <c r="L19" s="1"/>
      <c r="M19" s="1"/>
    </row>
    <row r="20" spans="1:13" x14ac:dyDescent="0.25">
      <c r="A20" s="28">
        <v>11011600</v>
      </c>
      <c r="B20" s="55" t="s">
        <v>101</v>
      </c>
      <c r="C20" s="34">
        <v>1831243757</v>
      </c>
      <c r="D20" s="35" t="s">
        <v>25</v>
      </c>
      <c r="E20" s="36" t="s">
        <v>26</v>
      </c>
      <c r="F20" s="32">
        <v>4564956.2899999991</v>
      </c>
      <c r="G20" s="32">
        <v>48607286</v>
      </c>
      <c r="H20" s="33">
        <v>9.4E-2</v>
      </c>
      <c r="I20" s="59">
        <v>2.4978690254141709</v>
      </c>
      <c r="J20" s="66">
        <v>82318.899999999994</v>
      </c>
      <c r="K20" s="53">
        <v>123303</v>
      </c>
      <c r="L20" s="1"/>
      <c r="M20" s="1"/>
    </row>
    <row r="21" spans="1:13" x14ac:dyDescent="0.25">
      <c r="A21" s="28">
        <v>11008600</v>
      </c>
      <c r="B21" s="55" t="s">
        <v>102</v>
      </c>
      <c r="C21" s="34">
        <v>1154350049</v>
      </c>
      <c r="D21" s="35" t="s">
        <v>27</v>
      </c>
      <c r="E21" s="36" t="s">
        <v>28</v>
      </c>
      <c r="F21" s="32">
        <v>4158048.8800000036</v>
      </c>
      <c r="G21" s="32">
        <v>47458665</v>
      </c>
      <c r="H21" s="33">
        <v>8.7999999999999995E-2</v>
      </c>
      <c r="I21" s="59">
        <v>2.4933690254141707</v>
      </c>
      <c r="J21" s="66">
        <v>4576.58</v>
      </c>
      <c r="K21" s="53">
        <v>6835</v>
      </c>
      <c r="L21" s="1"/>
      <c r="M21" s="1"/>
    </row>
    <row r="22" spans="1:13" x14ac:dyDescent="0.25">
      <c r="A22" s="28">
        <v>100249193</v>
      </c>
      <c r="B22" s="55" t="s">
        <v>103</v>
      </c>
      <c r="C22" s="34">
        <v>1083657886</v>
      </c>
      <c r="D22" s="35" t="s">
        <v>29</v>
      </c>
      <c r="E22" s="36" t="s">
        <v>30</v>
      </c>
      <c r="F22" s="32">
        <v>12112070.07</v>
      </c>
      <c r="G22" s="32">
        <v>124976597</v>
      </c>
      <c r="H22" s="33">
        <v>9.7000000000000003E-2</v>
      </c>
      <c r="I22" s="59">
        <v>2.500119025414171</v>
      </c>
      <c r="J22" s="66">
        <v>157899.56999999998</v>
      </c>
      <c r="K22" s="53">
        <v>236868</v>
      </c>
      <c r="L22" s="1"/>
      <c r="M22" s="1"/>
    </row>
    <row r="23" spans="1:13" x14ac:dyDescent="0.25">
      <c r="A23" s="28">
        <v>11007400</v>
      </c>
      <c r="B23" s="55" t="s">
        <v>104</v>
      </c>
      <c r="C23" s="34">
        <v>1972591410</v>
      </c>
      <c r="D23" s="35" t="s">
        <v>31</v>
      </c>
      <c r="E23" s="36" t="s">
        <v>32</v>
      </c>
      <c r="F23" s="32">
        <v>5544736.2000000011</v>
      </c>
      <c r="G23" s="32">
        <v>44176027</v>
      </c>
      <c r="H23" s="33">
        <v>0.126</v>
      </c>
      <c r="I23" s="59">
        <v>2.5218690254141709</v>
      </c>
      <c r="J23" s="66">
        <v>40630.959999999999</v>
      </c>
      <c r="K23" s="53">
        <v>61835</v>
      </c>
      <c r="L23" s="1"/>
      <c r="M23" s="1"/>
    </row>
    <row r="24" spans="1:13" x14ac:dyDescent="0.25">
      <c r="A24" s="28">
        <v>11016000</v>
      </c>
      <c r="B24" s="55" t="s">
        <v>105</v>
      </c>
      <c r="C24" s="29">
        <v>1124063573</v>
      </c>
      <c r="D24" s="30" t="s">
        <v>33</v>
      </c>
      <c r="E24" s="31" t="s">
        <v>34</v>
      </c>
      <c r="F24" s="32">
        <v>3912742.7300000009</v>
      </c>
      <c r="G24" s="32">
        <v>30146053</v>
      </c>
      <c r="H24" s="33">
        <v>0.13</v>
      </c>
      <c r="I24" s="59">
        <v>2.524869025414171</v>
      </c>
      <c r="J24" s="66">
        <v>83333.540000000008</v>
      </c>
      <c r="K24" s="53">
        <v>127073</v>
      </c>
      <c r="L24" s="1"/>
      <c r="M24" s="1"/>
    </row>
    <row r="25" spans="1:13" x14ac:dyDescent="0.25">
      <c r="A25" s="28">
        <v>11012000</v>
      </c>
      <c r="B25" s="55" t="s">
        <v>106</v>
      </c>
      <c r="C25" s="34">
        <v>1710939533</v>
      </c>
      <c r="D25" s="35" t="s">
        <v>35</v>
      </c>
      <c r="E25" s="36" t="s">
        <v>36</v>
      </c>
      <c r="F25" s="32">
        <v>5858220.8199999966</v>
      </c>
      <c r="G25" s="32">
        <v>33316241</v>
      </c>
      <c r="H25" s="33">
        <v>0.17599999999999999</v>
      </c>
      <c r="I25" s="59">
        <v>2.559369025414171</v>
      </c>
      <c r="J25" s="66">
        <v>20579.62</v>
      </c>
      <c r="K25" s="53">
        <v>32091</v>
      </c>
      <c r="L25" s="1"/>
      <c r="M25" s="1"/>
    </row>
    <row r="26" spans="1:13" x14ac:dyDescent="0.25">
      <c r="A26" s="28">
        <v>11014100</v>
      </c>
      <c r="B26" s="55" t="s">
        <v>107</v>
      </c>
      <c r="C26" s="34">
        <v>1851477913</v>
      </c>
      <c r="D26" s="35" t="s">
        <v>37</v>
      </c>
      <c r="E26" s="36" t="s">
        <v>38</v>
      </c>
      <c r="F26" s="32">
        <v>18280920.629999988</v>
      </c>
      <c r="G26" s="32">
        <v>68500024</v>
      </c>
      <c r="H26" s="33">
        <v>0.26700000000000002</v>
      </c>
      <c r="I26" s="59">
        <v>2.6276190254141709</v>
      </c>
      <c r="J26" s="66">
        <v>8595.01</v>
      </c>
      <c r="K26" s="53">
        <v>13989</v>
      </c>
      <c r="L26" s="1"/>
      <c r="M26" s="1"/>
    </row>
    <row r="27" spans="1:13" x14ac:dyDescent="0.25">
      <c r="A27" s="28">
        <v>11018700</v>
      </c>
      <c r="B27" s="55" t="s">
        <v>108</v>
      </c>
      <c r="C27" s="29">
        <v>1396849303</v>
      </c>
      <c r="D27" s="30" t="s">
        <v>39</v>
      </c>
      <c r="E27" s="31" t="s">
        <v>40</v>
      </c>
      <c r="F27" s="32">
        <v>14901458.789999999</v>
      </c>
      <c r="G27" s="32">
        <v>152967669</v>
      </c>
      <c r="H27" s="33">
        <v>9.7000000000000003E-2</v>
      </c>
      <c r="I27" s="59">
        <v>2.500119025414171</v>
      </c>
      <c r="J27" s="66">
        <v>402315.49</v>
      </c>
      <c r="K27" s="53">
        <v>603521</v>
      </c>
      <c r="L27" s="1"/>
      <c r="M27" s="1"/>
    </row>
    <row r="28" spans="1:13" x14ac:dyDescent="0.25">
      <c r="A28" s="28">
        <v>11020700</v>
      </c>
      <c r="B28" s="55" t="s">
        <v>109</v>
      </c>
      <c r="C28" s="34">
        <v>1568438125</v>
      </c>
      <c r="D28" s="35" t="s">
        <v>41</v>
      </c>
      <c r="E28" s="36" t="s">
        <v>42</v>
      </c>
      <c r="F28" s="32">
        <v>1825064.9300000011</v>
      </c>
      <c r="G28" s="32">
        <v>15803503</v>
      </c>
      <c r="H28" s="33">
        <v>0.115</v>
      </c>
      <c r="I28" s="59">
        <v>2.5136190254141706</v>
      </c>
      <c r="J28" s="66">
        <v>184212.47999999998</v>
      </c>
      <c r="K28" s="53">
        <v>278828</v>
      </c>
      <c r="L28" s="1"/>
      <c r="M28" s="1"/>
    </row>
    <row r="29" spans="1:13" x14ac:dyDescent="0.25">
      <c r="A29" s="28">
        <v>100083361</v>
      </c>
      <c r="B29" s="55" t="s">
        <v>110</v>
      </c>
      <c r="C29" s="34">
        <v>1952890873</v>
      </c>
      <c r="D29" s="35" t="s">
        <v>43</v>
      </c>
      <c r="E29" s="36" t="s">
        <v>44</v>
      </c>
      <c r="F29" s="32">
        <v>6552964.7500000028</v>
      </c>
      <c r="G29" s="32">
        <v>44323322</v>
      </c>
      <c r="H29" s="33">
        <v>0.14799999999999999</v>
      </c>
      <c r="I29" s="59">
        <v>2.5383690254141706</v>
      </c>
      <c r="J29" s="66">
        <v>22751.65</v>
      </c>
      <c r="K29" s="53">
        <v>35000</v>
      </c>
      <c r="L29" s="1"/>
      <c r="M29" s="1"/>
    </row>
    <row r="30" spans="1:13" x14ac:dyDescent="0.25">
      <c r="A30" s="28">
        <v>11010500</v>
      </c>
      <c r="B30" s="55" t="s">
        <v>111</v>
      </c>
      <c r="C30" s="34">
        <v>1346239373</v>
      </c>
      <c r="D30" s="35" t="s">
        <v>45</v>
      </c>
      <c r="E30" s="36" t="s">
        <v>46</v>
      </c>
      <c r="F30" s="32">
        <v>4647179.4899999909</v>
      </c>
      <c r="G30" s="32">
        <v>50834924</v>
      </c>
      <c r="H30" s="33">
        <v>9.0999999999999998E-2</v>
      </c>
      <c r="I30" s="59">
        <v>2.4956190254141708</v>
      </c>
      <c r="J30" s="66">
        <v>9262.92</v>
      </c>
      <c r="K30" s="53">
        <v>13854</v>
      </c>
      <c r="L30" s="1"/>
      <c r="M30" s="1"/>
    </row>
    <row r="31" spans="1:13" x14ac:dyDescent="0.25">
      <c r="A31" s="28">
        <v>11016700</v>
      </c>
      <c r="B31" s="55" t="s">
        <v>112</v>
      </c>
      <c r="C31" s="34">
        <v>1700963048</v>
      </c>
      <c r="D31" s="35" t="s">
        <v>47</v>
      </c>
      <c r="E31" s="36" t="s">
        <v>48</v>
      </c>
      <c r="F31" s="32">
        <v>6484629.2399999993</v>
      </c>
      <c r="G31" s="32">
        <v>57220632</v>
      </c>
      <c r="H31" s="33">
        <v>0.113</v>
      </c>
      <c r="I31" s="59">
        <v>2.512119025414171</v>
      </c>
      <c r="J31" s="66">
        <v>113617.06999999999</v>
      </c>
      <c r="K31" s="53">
        <v>171803</v>
      </c>
      <c r="L31" s="1"/>
      <c r="M31" s="1"/>
    </row>
    <row r="32" spans="1:13" x14ac:dyDescent="0.25">
      <c r="A32" s="28">
        <v>100074070</v>
      </c>
      <c r="B32" s="55" t="s">
        <v>113</v>
      </c>
      <c r="C32" s="29">
        <v>1740239557</v>
      </c>
      <c r="D32" s="30" t="s">
        <v>49</v>
      </c>
      <c r="E32" s="31" t="s">
        <v>50</v>
      </c>
      <c r="F32" s="32">
        <v>13789717.549999993</v>
      </c>
      <c r="G32" s="32">
        <v>146388799</v>
      </c>
      <c r="H32" s="33">
        <v>9.4E-2</v>
      </c>
      <c r="I32" s="59">
        <v>2.4978690254141709</v>
      </c>
      <c r="J32" s="66">
        <v>567850.37</v>
      </c>
      <c r="K32" s="53">
        <v>850565</v>
      </c>
      <c r="L32" s="1"/>
      <c r="M32" s="1"/>
    </row>
    <row r="33" spans="1:13" x14ac:dyDescent="0.25">
      <c r="A33" s="28">
        <v>100073978</v>
      </c>
      <c r="B33" s="55" t="s">
        <v>114</v>
      </c>
      <c r="C33" s="34">
        <v>1912958026</v>
      </c>
      <c r="D33" s="35" t="s">
        <v>51</v>
      </c>
      <c r="E33" s="36" t="s">
        <v>52</v>
      </c>
      <c r="F33" s="32">
        <v>2629877.19</v>
      </c>
      <c r="G33" s="32">
        <v>36669155</v>
      </c>
      <c r="H33" s="33">
        <v>7.1999999999999995E-2</v>
      </c>
      <c r="I33" s="59">
        <v>2.4813690254141707</v>
      </c>
      <c r="J33" s="66">
        <v>46427.229999999996</v>
      </c>
      <c r="K33" s="53">
        <v>68776</v>
      </c>
      <c r="L33" s="1"/>
      <c r="M33" s="1"/>
    </row>
    <row r="34" spans="1:13" x14ac:dyDescent="0.25">
      <c r="A34" s="28">
        <v>100074084</v>
      </c>
      <c r="B34" s="55" t="s">
        <v>115</v>
      </c>
      <c r="C34" s="29">
        <v>1154372944</v>
      </c>
      <c r="D34" s="30" t="s">
        <v>53</v>
      </c>
      <c r="E34" s="31" t="s">
        <v>54</v>
      </c>
      <c r="F34" s="32">
        <v>16556655.679999989</v>
      </c>
      <c r="G34" s="32">
        <v>186176528</v>
      </c>
      <c r="H34" s="33">
        <v>8.8999999999999996E-2</v>
      </c>
      <c r="I34" s="59">
        <v>2.4941190254141707</v>
      </c>
      <c r="J34" s="66">
        <v>536587.41</v>
      </c>
      <c r="K34" s="53">
        <v>801725</v>
      </c>
      <c r="L34" s="1"/>
      <c r="M34" s="1"/>
    </row>
    <row r="35" spans="1:13" x14ac:dyDescent="0.25">
      <c r="A35" s="28">
        <v>11015900</v>
      </c>
      <c r="B35" s="55" t="s">
        <v>116</v>
      </c>
      <c r="C35" s="34">
        <v>1841278637</v>
      </c>
      <c r="D35" s="35" t="s">
        <v>55</v>
      </c>
      <c r="E35" s="36" t="s">
        <v>56</v>
      </c>
      <c r="F35" s="32">
        <v>6113376.2099999981</v>
      </c>
      <c r="G35" s="32">
        <v>54303001</v>
      </c>
      <c r="H35" s="33">
        <v>0.113</v>
      </c>
      <c r="I35" s="59">
        <v>2.512119025414171</v>
      </c>
      <c r="J35" s="66">
        <v>15957.5</v>
      </c>
      <c r="K35" s="53">
        <v>24130</v>
      </c>
      <c r="L35" s="1"/>
      <c r="M35" s="1"/>
    </row>
    <row r="36" spans="1:13" x14ac:dyDescent="0.25">
      <c r="A36" s="28">
        <v>11018800</v>
      </c>
      <c r="B36" s="55" t="s">
        <v>117</v>
      </c>
      <c r="C36" s="34">
        <v>1467560227</v>
      </c>
      <c r="D36" s="35" t="s">
        <v>57</v>
      </c>
      <c r="E36" s="36" t="s">
        <v>58</v>
      </c>
      <c r="F36" s="32">
        <v>6237150.420000013</v>
      </c>
      <c r="G36" s="32">
        <v>67899897</v>
      </c>
      <c r="H36" s="33">
        <v>9.1999999999999998E-2</v>
      </c>
      <c r="I36" s="59">
        <v>2.4963690254141708</v>
      </c>
      <c r="J36" s="66">
        <v>180261.41999999998</v>
      </c>
      <c r="K36" s="53">
        <v>269738</v>
      </c>
      <c r="L36" s="1"/>
      <c r="M36" s="1"/>
    </row>
    <row r="37" spans="1:13" x14ac:dyDescent="0.25">
      <c r="A37" s="28">
        <v>11012800</v>
      </c>
      <c r="B37" s="55" t="s">
        <v>118</v>
      </c>
      <c r="C37" s="29">
        <v>1841376183</v>
      </c>
      <c r="D37" s="30" t="s">
        <v>59</v>
      </c>
      <c r="E37" s="31" t="s">
        <v>60</v>
      </c>
      <c r="F37" s="32">
        <v>10887723.759999998</v>
      </c>
      <c r="G37" s="32">
        <v>132030720</v>
      </c>
      <c r="H37" s="33">
        <v>8.2000000000000003E-2</v>
      </c>
      <c r="I37" s="59">
        <v>2.488869025414171</v>
      </c>
      <c r="J37" s="66">
        <v>233588.87000000002</v>
      </c>
      <c r="K37" s="53">
        <v>347783</v>
      </c>
      <c r="L37" s="1"/>
      <c r="M37" s="1"/>
    </row>
    <row r="38" spans="1:13" x14ac:dyDescent="0.25">
      <c r="A38" s="28">
        <v>11001500</v>
      </c>
      <c r="B38" s="55" t="s">
        <v>119</v>
      </c>
      <c r="C38" s="29">
        <v>1891796710</v>
      </c>
      <c r="D38" s="30" t="s">
        <v>61</v>
      </c>
      <c r="E38" s="31" t="s">
        <v>62</v>
      </c>
      <c r="F38" s="32">
        <v>18779418.619999997</v>
      </c>
      <c r="G38" s="32">
        <v>126986027</v>
      </c>
      <c r="H38" s="33">
        <v>0.14799999999999999</v>
      </c>
      <c r="I38" s="59">
        <v>2.5383690254141706</v>
      </c>
      <c r="J38" s="66">
        <v>344862.37</v>
      </c>
      <c r="K38" s="53">
        <v>530526</v>
      </c>
      <c r="L38" s="1"/>
      <c r="M38" s="1"/>
    </row>
    <row r="39" spans="1:13" x14ac:dyDescent="0.25">
      <c r="A39" s="28">
        <v>11006800</v>
      </c>
      <c r="B39" s="55" t="s">
        <v>120</v>
      </c>
      <c r="C39" s="34">
        <v>1285691725</v>
      </c>
      <c r="D39" s="35" t="s">
        <v>63</v>
      </c>
      <c r="E39" s="36" t="s">
        <v>64</v>
      </c>
      <c r="F39" s="32">
        <v>5475441.0399999954</v>
      </c>
      <c r="G39" s="32">
        <v>71827869</v>
      </c>
      <c r="H39" s="33">
        <v>7.5999999999999998E-2</v>
      </c>
      <c r="I39" s="59">
        <v>2.4843690254141708</v>
      </c>
      <c r="J39" s="66">
        <v>105311.55</v>
      </c>
      <c r="K39" s="53">
        <v>156321</v>
      </c>
      <c r="L39" s="1"/>
      <c r="M39" s="1"/>
    </row>
    <row r="40" spans="1:13" x14ac:dyDescent="0.25">
      <c r="A40" s="28">
        <v>11010000</v>
      </c>
      <c r="B40" s="55" t="s">
        <v>121</v>
      </c>
      <c r="C40" s="34">
        <v>1518982628</v>
      </c>
      <c r="D40" s="35" t="s">
        <v>65</v>
      </c>
      <c r="E40" s="36" t="s">
        <v>66</v>
      </c>
      <c r="F40" s="32">
        <v>7735968.790000001</v>
      </c>
      <c r="G40" s="32">
        <v>56422309</v>
      </c>
      <c r="H40" s="33">
        <v>0.13700000000000001</v>
      </c>
      <c r="I40" s="59">
        <v>2.5301190254141708</v>
      </c>
      <c r="J40" s="66">
        <v>169326.79</v>
      </c>
      <c r="K40" s="53">
        <v>259090</v>
      </c>
      <c r="L40" s="1"/>
      <c r="M40" s="1"/>
    </row>
    <row r="41" spans="1:13" x14ac:dyDescent="0.25">
      <c r="A41" s="28">
        <v>11013200</v>
      </c>
      <c r="B41" s="55" t="s">
        <v>122</v>
      </c>
      <c r="C41" s="34">
        <v>1053362624</v>
      </c>
      <c r="D41" s="35" t="s">
        <v>67</v>
      </c>
      <c r="E41" s="36" t="s">
        <v>68</v>
      </c>
      <c r="F41" s="32">
        <v>7230266.2599999979</v>
      </c>
      <c r="G41" s="32">
        <v>69986045</v>
      </c>
      <c r="H41" s="33">
        <v>0.10299999999999999</v>
      </c>
      <c r="I41" s="59">
        <v>2.5046190254141707</v>
      </c>
      <c r="J41" s="66">
        <v>100137.45999999999</v>
      </c>
      <c r="K41" s="53">
        <v>150669</v>
      </c>
      <c r="L41" s="1"/>
      <c r="M41" s="1"/>
    </row>
    <row r="42" spans="1:13" x14ac:dyDescent="0.25">
      <c r="A42" s="28">
        <v>11008100</v>
      </c>
      <c r="B42" s="55" t="s">
        <v>123</v>
      </c>
      <c r="C42" s="29">
        <v>1548248644</v>
      </c>
      <c r="D42" s="30" t="s">
        <v>69</v>
      </c>
      <c r="E42" s="31" t="s">
        <v>70</v>
      </c>
      <c r="F42" s="32">
        <v>12196804.52</v>
      </c>
      <c r="G42" s="32">
        <v>132347705</v>
      </c>
      <c r="H42" s="33">
        <v>9.1999999999999998E-2</v>
      </c>
      <c r="I42" s="59">
        <v>2.4963690254141708</v>
      </c>
      <c r="J42" s="66">
        <v>1473797.5399999998</v>
      </c>
      <c r="K42" s="53">
        <v>2205345</v>
      </c>
      <c r="L42" s="1"/>
      <c r="M42" s="1"/>
    </row>
    <row r="43" spans="1:13" x14ac:dyDescent="0.25">
      <c r="A43" s="28">
        <v>11010400</v>
      </c>
      <c r="B43" s="55" t="s">
        <v>124</v>
      </c>
      <c r="C43" s="34">
        <v>1538127220</v>
      </c>
      <c r="D43" s="35" t="s">
        <v>71</v>
      </c>
      <c r="E43" s="36" t="s">
        <v>72</v>
      </c>
      <c r="F43" s="32">
        <v>8118001.2099999944</v>
      </c>
      <c r="G43" s="32">
        <v>84348140</v>
      </c>
      <c r="H43" s="33">
        <v>9.6000000000000002E-2</v>
      </c>
      <c r="I43" s="59">
        <v>2.4993690254141709</v>
      </c>
      <c r="J43" s="66">
        <v>77638.429999999993</v>
      </c>
      <c r="K43" s="53">
        <v>116409</v>
      </c>
      <c r="L43" s="1"/>
      <c r="M43" s="1"/>
    </row>
    <row r="44" spans="1:13" x14ac:dyDescent="0.25">
      <c r="A44" s="28">
        <v>11013400</v>
      </c>
      <c r="B44" s="55" t="s">
        <v>125</v>
      </c>
      <c r="C44" s="34">
        <v>1548260839</v>
      </c>
      <c r="D44" s="35" t="s">
        <v>73</v>
      </c>
      <c r="E44" s="36" t="s">
        <v>74</v>
      </c>
      <c r="F44" s="32">
        <v>28580948.030000091</v>
      </c>
      <c r="G44" s="32">
        <v>169467010</v>
      </c>
      <c r="H44" s="33">
        <v>0.16900000000000001</v>
      </c>
      <c r="I44" s="59">
        <v>2.5541190254141708</v>
      </c>
      <c r="J44" s="66">
        <v>1598113.7099999997</v>
      </c>
      <c r="K44" s="53">
        <v>2483659</v>
      </c>
      <c r="L44" s="1"/>
      <c r="M44" s="1"/>
    </row>
    <row r="45" spans="1:13" ht="15" customHeight="1" x14ac:dyDescent="0.25">
      <c r="A45" s="28">
        <v>11018600</v>
      </c>
      <c r="B45" s="55" t="s">
        <v>126</v>
      </c>
      <c r="C45" s="34">
        <v>1013995521</v>
      </c>
      <c r="D45" s="35" t="s">
        <v>75</v>
      </c>
      <c r="E45" s="36" t="s">
        <v>76</v>
      </c>
      <c r="F45" s="32">
        <v>12835964.780000009</v>
      </c>
      <c r="G45" s="32">
        <v>111366232</v>
      </c>
      <c r="H45" s="33">
        <v>0.115</v>
      </c>
      <c r="I45" s="59">
        <v>2.5136190254141706</v>
      </c>
      <c r="J45" s="66">
        <v>315721.46999999997</v>
      </c>
      <c r="K45" s="53">
        <v>477882</v>
      </c>
      <c r="L45" s="1"/>
      <c r="M45" s="1"/>
    </row>
    <row r="46" spans="1:13" x14ac:dyDescent="0.25">
      <c r="A46" s="28">
        <v>11018200</v>
      </c>
      <c r="B46" s="55" t="s">
        <v>127</v>
      </c>
      <c r="C46" s="34">
        <v>1043263999</v>
      </c>
      <c r="D46" s="35" t="s">
        <v>77</v>
      </c>
      <c r="E46" s="36" t="s">
        <v>78</v>
      </c>
      <c r="F46" s="32">
        <v>4412718.2799999965</v>
      </c>
      <c r="G46" s="32">
        <v>28350293</v>
      </c>
      <c r="H46" s="33">
        <v>0.156</v>
      </c>
      <c r="I46" s="59">
        <v>2.5443690254141709</v>
      </c>
      <c r="J46" s="66">
        <v>6065.55</v>
      </c>
      <c r="K46" s="53">
        <v>9367</v>
      </c>
      <c r="L46" s="1"/>
      <c r="M46" s="1"/>
    </row>
    <row r="47" spans="1:13" x14ac:dyDescent="0.25">
      <c r="A47" s="28">
        <v>11008000</v>
      </c>
      <c r="B47" s="55" t="s">
        <v>128</v>
      </c>
      <c r="C47" s="34">
        <v>1497750921</v>
      </c>
      <c r="D47" s="35" t="s">
        <v>79</v>
      </c>
      <c r="E47" s="36" t="s">
        <v>80</v>
      </c>
      <c r="F47" s="32">
        <v>12751901.939999992</v>
      </c>
      <c r="G47" s="32">
        <v>120584677</v>
      </c>
      <c r="H47" s="33">
        <v>0.106</v>
      </c>
      <c r="I47" s="59">
        <v>2.5068690254141708</v>
      </c>
      <c r="J47" s="66">
        <v>185184.47999999998</v>
      </c>
      <c r="K47" s="53">
        <v>279049</v>
      </c>
      <c r="L47" s="1"/>
      <c r="M47" s="1"/>
    </row>
    <row r="48" spans="1:13" x14ac:dyDescent="0.25">
      <c r="A48" s="37" t="s">
        <v>81</v>
      </c>
      <c r="B48" s="38"/>
      <c r="C48" s="38"/>
      <c r="D48" s="39"/>
      <c r="E48" s="38"/>
      <c r="F48" s="40">
        <f>SUM(F13:F47)</f>
        <v>317162679.45000005</v>
      </c>
      <c r="G48" s="40">
        <f>SUM(G13:G47)</f>
        <v>2769450557</v>
      </c>
      <c r="H48" s="41">
        <f>AVERAGE(H13:H47)</f>
        <v>0.11820000000000001</v>
      </c>
      <c r="I48" s="60"/>
      <c r="J48" s="40">
        <f>SUM(J13:J47)</f>
        <v>7847475.2199999988</v>
      </c>
      <c r="K48" s="54">
        <v>11892178</v>
      </c>
      <c r="L48" s="1"/>
      <c r="M48" s="1"/>
    </row>
    <row r="49" spans="1:13" x14ac:dyDescent="0.25">
      <c r="K49" s="42"/>
      <c r="L49" s="1"/>
      <c r="M49" s="1"/>
    </row>
    <row r="50" spans="1:13" x14ac:dyDescent="0.25">
      <c r="K50" s="42"/>
      <c r="L50" s="1"/>
      <c r="M50" s="1"/>
    </row>
    <row r="51" spans="1:13" x14ac:dyDescent="0.25">
      <c r="A51" s="43" t="s">
        <v>82</v>
      </c>
      <c r="B51" s="43"/>
      <c r="C51" s="43"/>
      <c r="D51" s="44"/>
      <c r="E51" s="44"/>
      <c r="F51" s="3"/>
      <c r="G51" s="3"/>
      <c r="H51" s="45"/>
      <c r="I51" s="62"/>
      <c r="J51" s="68"/>
      <c r="L51" s="1"/>
      <c r="M51" s="1"/>
    </row>
    <row r="52" spans="1:13" x14ac:dyDescent="0.25">
      <c r="A52" s="44" t="s">
        <v>83</v>
      </c>
      <c r="B52" s="44"/>
      <c r="C52" s="44"/>
      <c r="D52" s="44"/>
      <c r="E52" s="44"/>
      <c r="F52" s="3"/>
      <c r="G52" s="3"/>
      <c r="H52" s="45"/>
      <c r="I52" s="62"/>
      <c r="J52" s="68"/>
      <c r="L52" s="1"/>
      <c r="M52" s="1"/>
    </row>
    <row r="53" spans="1:13" x14ac:dyDescent="0.25">
      <c r="A53" s="46" t="s">
        <v>84</v>
      </c>
      <c r="B53" s="46"/>
      <c r="C53" s="44"/>
      <c r="D53" s="44"/>
      <c r="E53" s="44"/>
      <c r="F53" s="3"/>
      <c r="G53" s="3"/>
      <c r="H53" s="47"/>
      <c r="I53" s="63"/>
      <c r="J53" s="69"/>
      <c r="K53" s="48"/>
      <c r="L53" s="1"/>
      <c r="M53" s="1"/>
    </row>
    <row r="54" spans="1:13" x14ac:dyDescent="0.25">
      <c r="A54" s="44" t="s">
        <v>85</v>
      </c>
      <c r="B54" s="44"/>
      <c r="C54" s="44"/>
      <c r="D54" s="44"/>
      <c r="E54" s="44"/>
      <c r="F54" s="3"/>
      <c r="G54" s="3"/>
      <c r="H54" s="45"/>
      <c r="I54" s="62"/>
      <c r="J54" s="68"/>
      <c r="L54" s="1"/>
      <c r="M54" s="1"/>
    </row>
    <row r="55" spans="1:13" x14ac:dyDescent="0.25">
      <c r="A55" s="44"/>
      <c r="B55" s="44"/>
      <c r="C55" s="44"/>
      <c r="D55" s="44"/>
      <c r="E55" s="44"/>
      <c r="F55" s="3"/>
      <c r="G55" s="3"/>
      <c r="H55" s="45"/>
      <c r="I55" s="62"/>
      <c r="J55" s="68"/>
      <c r="L55" s="1"/>
      <c r="M55" s="1"/>
    </row>
    <row r="56" spans="1:13" ht="12.75" customHeight="1" x14ac:dyDescent="0.25">
      <c r="A56" s="43" t="s">
        <v>86</v>
      </c>
      <c r="B56" s="43"/>
      <c r="C56" s="44"/>
      <c r="D56" s="44"/>
      <c r="E56" s="44"/>
      <c r="F56" s="3"/>
      <c r="G56" s="3"/>
      <c r="H56" s="45"/>
      <c r="I56" s="62"/>
      <c r="J56" s="68"/>
      <c r="L56" s="1"/>
      <c r="M56" s="1"/>
    </row>
    <row r="57" spans="1:13" x14ac:dyDescent="0.25">
      <c r="A57" s="44" t="s">
        <v>87</v>
      </c>
      <c r="B57" s="44"/>
      <c r="C57" s="44"/>
      <c r="D57" s="44"/>
      <c r="E57" s="44"/>
      <c r="F57" s="3"/>
      <c r="G57" s="3"/>
      <c r="H57" s="45"/>
      <c r="I57" s="62"/>
      <c r="J57" s="68"/>
      <c r="L57" s="1"/>
      <c r="M57" s="1"/>
    </row>
    <row r="58" spans="1:13" x14ac:dyDescent="0.25">
      <c r="A58" s="44" t="s">
        <v>88</v>
      </c>
      <c r="B58" s="44"/>
      <c r="C58" s="44"/>
      <c r="D58" s="44"/>
      <c r="E58" s="44"/>
      <c r="F58" s="3"/>
      <c r="G58" s="3"/>
      <c r="H58" s="45"/>
      <c r="I58" s="62"/>
      <c r="J58" s="68"/>
      <c r="L58" s="1"/>
      <c r="M58" s="1"/>
    </row>
    <row r="59" spans="1:13" x14ac:dyDescent="0.25">
      <c r="A59" s="44" t="s">
        <v>89</v>
      </c>
      <c r="B59" s="44"/>
      <c r="L59" s="1"/>
      <c r="M59" s="1"/>
    </row>
    <row r="60" spans="1:13" outlineLevel="1" x14ac:dyDescent="0.25">
      <c r="A60" s="44" t="s">
        <v>90</v>
      </c>
      <c r="B60" s="44"/>
      <c r="C60" s="44"/>
      <c r="D60" s="44"/>
      <c r="E60" s="44"/>
      <c r="F60" s="3"/>
      <c r="G60" s="3"/>
      <c r="H60" s="45"/>
      <c r="I60" s="62"/>
      <c r="J60" s="68"/>
      <c r="K60" s="42"/>
      <c r="L60" s="1"/>
      <c r="M60" s="1"/>
    </row>
    <row r="61" spans="1:13" outlineLevel="1" x14ac:dyDescent="0.25">
      <c r="A61" s="44" t="s">
        <v>91</v>
      </c>
      <c r="B61" s="44"/>
      <c r="L61" s="1"/>
      <c r="M61" s="1"/>
    </row>
    <row r="62" spans="1:13" outlineLevel="1" x14ac:dyDescent="0.25">
      <c r="A62" s="44"/>
      <c r="B62" s="44"/>
      <c r="L62" s="1"/>
      <c r="M62" s="1"/>
    </row>
    <row r="63" spans="1:13" outlineLevel="1" x14ac:dyDescent="0.25">
      <c r="A63" s="44"/>
      <c r="B63" s="44"/>
      <c r="L63" s="1"/>
      <c r="M63" s="1"/>
    </row>
    <row r="64" spans="1:13" outlineLevel="1" x14ac:dyDescent="0.25">
      <c r="L64" s="1"/>
      <c r="M64" s="1"/>
    </row>
    <row r="65" spans="12:13" outlineLevel="1" x14ac:dyDescent="0.25">
      <c r="L65" s="1"/>
      <c r="M65" s="1"/>
    </row>
    <row r="66" spans="12:13" outlineLevel="1" x14ac:dyDescent="0.25">
      <c r="L66" s="1"/>
      <c r="M66" s="1"/>
    </row>
    <row r="67" spans="12:13" outlineLevel="1" x14ac:dyDescent="0.25">
      <c r="L67" s="1"/>
      <c r="M67" s="1"/>
    </row>
    <row r="68" spans="12:13" outlineLevel="1" x14ac:dyDescent="0.25">
      <c r="L68" s="1"/>
      <c r="M68" s="1"/>
    </row>
    <row r="69" spans="12:13" outlineLevel="1" x14ac:dyDescent="0.25">
      <c r="L69" s="1"/>
      <c r="M69" s="1"/>
    </row>
    <row r="70" spans="12:13" outlineLevel="1" x14ac:dyDescent="0.25">
      <c r="L70" s="1"/>
      <c r="M70" s="1"/>
    </row>
    <row r="71" spans="12:13" outlineLevel="1" x14ac:dyDescent="0.25">
      <c r="L71" s="1"/>
      <c r="M71" s="1"/>
    </row>
    <row r="72" spans="12:13" outlineLevel="1" x14ac:dyDescent="0.25">
      <c r="L72" s="1"/>
      <c r="M72" s="1"/>
    </row>
    <row r="73" spans="12:13" outlineLevel="1" x14ac:dyDescent="0.25">
      <c r="L73" s="1"/>
      <c r="M73" s="1"/>
    </row>
    <row r="74" spans="12:13" outlineLevel="1" x14ac:dyDescent="0.25">
      <c r="L74" s="1"/>
      <c r="M74" s="1"/>
    </row>
    <row r="75" spans="12:13" x14ac:dyDescent="0.25">
      <c r="L75" s="1"/>
      <c r="M75" s="1"/>
    </row>
    <row r="76" spans="12:13" x14ac:dyDescent="0.25">
      <c r="L76" s="3"/>
      <c r="M76" s="3"/>
    </row>
    <row r="77" spans="12:13" x14ac:dyDescent="0.25">
      <c r="L77" s="3"/>
      <c r="M77" s="3"/>
    </row>
    <row r="80" spans="12:13" x14ac:dyDescent="0.25">
      <c r="L80" s="49"/>
      <c r="M80" s="50"/>
    </row>
  </sheetData>
  <autoFilter ref="A12:M75" xr:uid="{00000000-0001-0000-0100-000000000000}"/>
  <pageMargins left="0.2" right="0.2" top="0.75" bottom="0.5" header="0.3" footer="0.3"/>
  <pageSetup scale="30" orientation="landscape" r:id="rId1"/>
  <headerFooter>
    <oddFooter>&amp;L
&amp;"Arial,Regular"&amp;10Draft - &amp;D&amp;C&amp;"Arial,Bold"&amp;10Milliman&amp;R&amp;"Arial,Regular"&amp;10
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SFY24 CCS</vt:lpstr>
      <vt:lpstr>'SFY24 CCS'!Print_Area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Wiese, Andrew L</dc:creator>
  <cp:lastModifiedBy>Wiese, Andrew L - DHS</cp:lastModifiedBy>
  <dcterms:created xsi:type="dcterms:W3CDTF">2015-06-05T18:17:20Z</dcterms:created>
  <dcterms:modified xsi:type="dcterms:W3CDTF">2024-01-11T17:44:15Z</dcterms:modified>
</cp:coreProperties>
</file>